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e194e38b58dc737e/3. Work/5. NHTV (2015 - heden)/1. Blokko/Blokko 2018/"/>
    </mc:Choice>
  </mc:AlternateContent>
  <bookViews>
    <workbookView xWindow="0" yWindow="0" windowWidth="28800" windowHeight="12000"/>
  </bookViews>
  <sheets>
    <sheet name="Du Pont" sheetId="1" r:id="rId1"/>
  </sheets>
  <externalReferences>
    <externalReference r:id="rId2"/>
  </externalReferences>
  <definedNames>
    <definedName name="Aantal_inkooporders">[1]Calculations!$C$3</definedName>
    <definedName name="Aantal_Machines">[1]Input!$D$37</definedName>
    <definedName name="Aantal_medewerkers">[1]Input!$D$13</definedName>
    <definedName name="Aantal_productieorders">[1]Calculations!$C$2</definedName>
    <definedName name="Aantal_verkooporders">[1]Calculations!$C$4</definedName>
    <definedName name="Constante_kosten">'[1]ROI starting position'!$F$29</definedName>
    <definedName name="Contributiemarge">'[1]ROI starting position'!$H$17</definedName>
    <definedName name="Geïnvesteerd_Vermogen">'[1]ROI starting position'!$H$40</definedName>
    <definedName name="Indirecte_prod._kosten">[1]Input!$B$15</definedName>
    <definedName name="IWO_TorenA">[1]Sales!#REF!</definedName>
    <definedName name="IWO_TorenB">[1]Sales!#REF!</definedName>
    <definedName name="IWO_TorenC">[1]Sales!#REF!</definedName>
    <definedName name="IWO_TorenD">[1]Sales!#REF!</definedName>
    <definedName name="IWO_TorenE">[1]Sales!#REF!</definedName>
    <definedName name="IWO_TorenF">[1]Sales!#REF!</definedName>
    <definedName name="Kosten_Inkooporder">[1]Input!$B$9</definedName>
    <definedName name="Kosten_productieorder">[1]Input!$B$8</definedName>
    <definedName name="Kosten_verkooporder">[1]Input!$B$10</definedName>
    <definedName name="Machinekosten">[1]Input!$B$14</definedName>
    <definedName name="Omvang_werkdag">[1]Input!$B$30</definedName>
    <definedName name="Omzet">'[1]ROI starting position'!$F$13</definedName>
    <definedName name="Omzetsnelheid_TV">'[1]ROI starting position'!$L$35</definedName>
    <definedName name="PrijsA">[1]Sales!$D$56</definedName>
    <definedName name="PrijsB">[1]Sales!$E$56</definedName>
    <definedName name="PrijsC">[1]Sales!$F$56</definedName>
    <definedName name="PrijsD">[1]Sales!$G$56</definedName>
    <definedName name="PrijsE">[1]Sales!$H$56</definedName>
    <definedName name="PrijsF">[1]Sales!$I$56</definedName>
    <definedName name="Totaal_aantal_dagen">[1]Input!$B$31</definedName>
    <definedName name="Uurloon">[1]Input!$B$13</definedName>
    <definedName name="Variabele_kosten">'[1]ROI starting position'!$F$22</definedName>
    <definedName name="Vaste_Activa">'[1]ROI starting position'!$F$43</definedName>
    <definedName name="Vlottende_Activa">'[1]ROI starting position'!$F$38</definedName>
    <definedName name="Werkdagen_per_week">[1]Input!$D$31</definedName>
    <definedName name="Winst">'[1]ROI starting position'!$J$19</definedName>
    <definedName name="Winstmarge">'[1]ROI starting position'!$L$21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50" i="1"/>
  <c r="B49" i="1"/>
  <c r="B48" i="1"/>
  <c r="B47" i="1"/>
  <c r="B46" i="1"/>
  <c r="F43" i="1"/>
  <c r="B41" i="1"/>
  <c r="F38" i="1"/>
  <c r="H40" i="1"/>
  <c r="B40" i="1"/>
  <c r="B39" i="1"/>
  <c r="J38" i="1"/>
  <c r="C5" i="1"/>
  <c r="D5" i="1"/>
  <c r="C6" i="1"/>
  <c r="D6" i="1"/>
  <c r="C7" i="1"/>
  <c r="D7" i="1"/>
  <c r="C8" i="1"/>
  <c r="D8" i="1"/>
  <c r="C9" i="1"/>
  <c r="D9" i="1"/>
  <c r="C10" i="1"/>
  <c r="D10" i="1"/>
  <c r="D11" i="1"/>
  <c r="D12" i="1"/>
  <c r="F13" i="1"/>
  <c r="J33" i="1"/>
  <c r="L35" i="1"/>
  <c r="F29" i="1"/>
  <c r="F22" i="1"/>
  <c r="H17" i="1"/>
  <c r="H25" i="1"/>
  <c r="J19" i="1"/>
  <c r="J23" i="1"/>
  <c r="L21" i="1"/>
  <c r="N28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<sst xmlns="http://schemas.openxmlformats.org/spreadsheetml/2006/main" count="49" uniqueCount="41">
  <si>
    <t>Du Pont schedule Blokko</t>
  </si>
  <si>
    <t>Revenues</t>
  </si>
  <si>
    <t>Turnover</t>
  </si>
  <si>
    <t>Price</t>
  </si>
  <si>
    <t>xxx</t>
  </si>
  <si>
    <t>Costs</t>
  </si>
  <si>
    <t>Variable</t>
  </si>
  <si>
    <t>Raw materials</t>
  </si>
  <si>
    <t>Contribution margin</t>
  </si>
  <si>
    <t>Direct wages</t>
  </si>
  <si>
    <t>Outsourced work</t>
  </si>
  <si>
    <t>Profit</t>
  </si>
  <si>
    <t>Administrative costs of orders</t>
  </si>
  <si>
    <t>Costs of inventories</t>
  </si>
  <si>
    <t>Variable costs</t>
  </si>
  <si>
    <t>Profit margin</t>
  </si>
  <si>
    <t>Distribution costs</t>
  </si>
  <si>
    <t>Fixed</t>
  </si>
  <si>
    <t>Indirect production costs</t>
  </si>
  <si>
    <t>Sales and marketing costs</t>
  </si>
  <si>
    <t>Fixed costs</t>
  </si>
  <si>
    <t>General costs</t>
  </si>
  <si>
    <t>Overhead</t>
  </si>
  <si>
    <t>Depreciations</t>
  </si>
  <si>
    <t>ROI</t>
  </si>
  <si>
    <t>Activa</t>
  </si>
  <si>
    <t>Vlottende</t>
  </si>
  <si>
    <t>Inventory raw materials</t>
  </si>
  <si>
    <t>Inventory semi-finished goods</t>
  </si>
  <si>
    <t>Inventory finished goods</t>
  </si>
  <si>
    <t>Asset turnover ratio</t>
  </si>
  <si>
    <t>Accounts receivable</t>
  </si>
  <si>
    <t>Cash &amp; equivalents</t>
  </si>
  <si>
    <t>Accounts payable</t>
  </si>
  <si>
    <t>Current assets</t>
  </si>
  <si>
    <t>Invested capital</t>
  </si>
  <si>
    <t>Prepaid amounts</t>
  </si>
  <si>
    <t>Vaste</t>
  </si>
  <si>
    <t>Fixed assets</t>
  </si>
  <si>
    <t>Amount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</si>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</sst>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2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181CC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/>
    <xf numFmtId="0" fontId="6" fillId="2" borderId="1" xfId="0" applyFont="1" applyFill="1" applyBorder="1"/>
    <xf numFmtId="0" fontId="7" fillId="2" borderId="2" xfId="0" applyFont="1" applyFill="1" applyBorder="1"/>
    <xf numFmtId="0" fontId="6" fillId="2" borderId="3" xfId="0" applyFont="1" applyFill="1" applyBorder="1"/>
    <xf numFmtId="0" fontId="4" fillId="2" borderId="4" xfId="0" applyFont="1" applyFill="1" applyBorder="1"/>
    <xf numFmtId="1" fontId="4" fillId="3" borderId="5" xfId="0" applyNumberFormat="1" applyFont="1" applyFill="1" applyBorder="1"/>
    <xf numFmtId="0" fontId="4" fillId="0" borderId="6" xfId="0" applyFont="1" applyBorder="1"/>
    <xf numFmtId="0" fontId="4" fillId="0" borderId="0" xfId="0" applyFont="1" applyFill="1" applyBorder="1" applyAlignment="1">
      <alignment horizontal="center"/>
    </xf>
    <xf numFmtId="0" fontId="4" fillId="2" borderId="7" xfId="0" applyFont="1" applyFill="1" applyBorder="1"/>
    <xf numFmtId="1" fontId="4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2" borderId="8" xfId="0" applyFont="1" applyFill="1" applyBorder="1"/>
    <xf numFmtId="1" fontId="4" fillId="3" borderId="9" xfId="0" applyNumberFormat="1" applyFont="1" applyFill="1" applyBorder="1"/>
    <xf numFmtId="0" fontId="4" fillId="0" borderId="10" xfId="0" applyFont="1" applyBorder="1"/>
    <xf numFmtId="0" fontId="5" fillId="2" borderId="11" xfId="0" applyFont="1" applyFill="1" applyBorder="1" applyAlignment="1">
      <alignment horizontal="center"/>
    </xf>
    <xf numFmtId="0" fontId="6" fillId="0" borderId="0" xfId="0" applyFont="1"/>
    <xf numFmtId="164" fontId="9" fillId="0" borderId="12" xfId="1" applyNumberFormat="1" applyFont="1" applyBorder="1" applyAlignment="1">
      <alignment horizontal="center"/>
    </xf>
    <xf numFmtId="0" fontId="10" fillId="0" borderId="1" xfId="0" applyFont="1" applyFill="1" applyBorder="1"/>
    <xf numFmtId="0" fontId="7" fillId="4" borderId="1" xfId="0" applyFont="1" applyFill="1" applyBorder="1"/>
    <xf numFmtId="0" fontId="4" fillId="4" borderId="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1" fontId="4" fillId="0" borderId="3" xfId="0" applyNumberFormat="1" applyFont="1" applyFill="1" applyBorder="1"/>
    <xf numFmtId="0" fontId="4" fillId="0" borderId="0" xfId="0" applyFont="1" applyFill="1" applyBorder="1"/>
    <xf numFmtId="0" fontId="5" fillId="5" borderId="11" xfId="0" applyFont="1" applyFill="1" applyBorder="1" applyAlignment="1"/>
    <xf numFmtId="0" fontId="4" fillId="4" borderId="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1" fontId="4" fillId="0" borderId="6" xfId="0" applyNumberFormat="1" applyFont="1" applyFill="1" applyBorder="1"/>
    <xf numFmtId="164" fontId="4" fillId="0" borderId="12" xfId="0" applyNumberFormat="1" applyFont="1" applyBorder="1" applyAlignment="1"/>
    <xf numFmtId="0" fontId="5" fillId="6" borderId="11" xfId="0" applyFont="1" applyFill="1" applyBorder="1" applyAlignment="1"/>
    <xf numFmtId="0" fontId="10" fillId="4" borderId="1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1" fontId="4" fillId="0" borderId="10" xfId="0" applyNumberFormat="1" applyFont="1" applyFill="1" applyBorder="1"/>
    <xf numFmtId="0" fontId="10" fillId="4" borderId="16" xfId="0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1" fontId="4" fillId="0" borderId="0" xfId="0" applyNumberFormat="1" applyFont="1" applyFill="1"/>
    <xf numFmtId="164" fontId="4" fillId="0" borderId="12" xfId="1" applyNumberFormat="1" applyFont="1" applyBorder="1" applyAlignment="1">
      <alignment horizontal="center"/>
    </xf>
    <xf numFmtId="0" fontId="7" fillId="8" borderId="1" xfId="0" applyFont="1" applyFill="1" applyBorder="1"/>
    <xf numFmtId="0" fontId="4" fillId="8" borderId="2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4" fillId="8" borderId="5" xfId="0" applyFont="1" applyFill="1" applyBorder="1" applyAlignment="1">
      <alignment horizontal="left"/>
    </xf>
    <xf numFmtId="0" fontId="4" fillId="8" borderId="14" xfId="0" applyFont="1" applyFill="1" applyBorder="1" applyAlignment="1">
      <alignment horizontal="left"/>
    </xf>
    <xf numFmtId="0" fontId="5" fillId="9" borderId="11" xfId="0" applyFont="1" applyFill="1" applyBorder="1" applyAlignment="1"/>
    <xf numFmtId="0" fontId="11" fillId="8" borderId="5" xfId="0" applyFont="1" applyFill="1" applyBorder="1" applyAlignment="1">
      <alignment horizontal="left"/>
    </xf>
    <xf numFmtId="0" fontId="11" fillId="8" borderId="14" xfId="0" applyFont="1" applyFill="1" applyBorder="1" applyAlignment="1">
      <alignment horizontal="left"/>
    </xf>
    <xf numFmtId="0" fontId="4" fillId="8" borderId="9" xfId="0" applyFont="1" applyFill="1" applyBorder="1" applyAlignment="1">
      <alignment horizontal="left"/>
    </xf>
    <xf numFmtId="0" fontId="4" fillId="8" borderId="15" xfId="0" applyFont="1" applyFill="1" applyBorder="1" applyAlignment="1">
      <alignment horizontal="left"/>
    </xf>
    <xf numFmtId="1" fontId="11" fillId="0" borderId="10" xfId="0" applyNumberFormat="1" applyFont="1" applyFill="1" applyBorder="1"/>
    <xf numFmtId="0" fontId="10" fillId="8" borderId="11" xfId="0" applyFont="1" applyFill="1" applyBorder="1" applyAlignment="1">
      <alignment horizontal="center" wrapText="1"/>
    </xf>
    <xf numFmtId="0" fontId="12" fillId="10" borderId="11" xfId="0" applyFont="1" applyFill="1" applyBorder="1" applyAlignment="1">
      <alignment horizontal="center"/>
    </xf>
    <xf numFmtId="1" fontId="4" fillId="0" borderId="0" xfId="0" applyNumberFormat="1" applyFont="1"/>
    <xf numFmtId="0" fontId="10" fillId="8" borderId="16" xfId="0" applyFont="1" applyFill="1" applyBorder="1" applyAlignment="1">
      <alignment horizontal="center" wrapText="1"/>
    </xf>
    <xf numFmtId="0" fontId="4" fillId="0" borderId="12" xfId="0" applyNumberFormat="1" applyFont="1" applyBorder="1" applyAlignment="1">
      <alignment horizontal="center"/>
    </xf>
    <xf numFmtId="0" fontId="6" fillId="0" borderId="1" xfId="0" applyFont="1" applyFill="1" applyBorder="1"/>
    <xf numFmtId="0" fontId="7" fillId="11" borderId="1" xfId="0" applyFont="1" applyFill="1" applyBorder="1"/>
    <xf numFmtId="0" fontId="4" fillId="12" borderId="17" xfId="0" applyFont="1" applyFill="1" applyBorder="1" applyAlignment="1">
      <alignment horizontal="left"/>
    </xf>
    <xf numFmtId="0" fontId="4" fillId="12" borderId="18" xfId="0" applyFont="1" applyFill="1" applyBorder="1" applyAlignment="1">
      <alignment horizontal="left"/>
    </xf>
    <xf numFmtId="0" fontId="4" fillId="12" borderId="19" xfId="0" applyFont="1" applyFill="1" applyBorder="1" applyAlignment="1">
      <alignment horizontal="left"/>
    </xf>
    <xf numFmtId="0" fontId="4" fillId="12" borderId="20" xfId="0" applyFont="1" applyFill="1" applyBorder="1" applyAlignment="1">
      <alignment horizontal="left"/>
    </xf>
    <xf numFmtId="0" fontId="5" fillId="13" borderId="11" xfId="0" applyFont="1" applyFill="1" applyBorder="1" applyAlignment="1">
      <alignment horizontal="center" wrapText="1"/>
    </xf>
    <xf numFmtId="0" fontId="5" fillId="13" borderId="16" xfId="0" applyFont="1" applyFill="1" applyBorder="1" applyAlignment="1">
      <alignment horizontal="center" wrapText="1"/>
    </xf>
    <xf numFmtId="43" fontId="4" fillId="0" borderId="12" xfId="1" applyFont="1" applyBorder="1" applyAlignment="1">
      <alignment horizontal="center"/>
    </xf>
    <xf numFmtId="0" fontId="5" fillId="11" borderId="11" xfId="0" applyFont="1" applyFill="1" applyBorder="1" applyAlignment="1">
      <alignment horizontal="center" wrapText="1"/>
    </xf>
    <xf numFmtId="0" fontId="5" fillId="14" borderId="11" xfId="0" applyFont="1" applyFill="1" applyBorder="1" applyAlignment="1">
      <alignment horizontal="center" wrapText="1"/>
    </xf>
    <xf numFmtId="0" fontId="4" fillId="12" borderId="21" xfId="0" applyFont="1" applyFill="1" applyBorder="1" applyAlignment="1">
      <alignment horizontal="left"/>
    </xf>
    <xf numFmtId="0" fontId="4" fillId="12" borderId="22" xfId="0" applyFont="1" applyFill="1" applyBorder="1" applyAlignment="1">
      <alignment horizontal="left"/>
    </xf>
    <xf numFmtId="0" fontId="5" fillId="11" borderId="16" xfId="0" applyFont="1" applyFill="1" applyBorder="1" applyAlignment="1">
      <alignment horizontal="center" wrapText="1"/>
    </xf>
    <xf numFmtId="0" fontId="5" fillId="14" borderId="16" xfId="0" applyFont="1" applyFill="1" applyBorder="1" applyAlignment="1">
      <alignment horizontal="center" wrapText="1"/>
    </xf>
    <xf numFmtId="0" fontId="4" fillId="0" borderId="0" xfId="0" applyFont="1" applyFill="1"/>
    <xf numFmtId="164" fontId="4" fillId="0" borderId="12" xfId="1" applyNumberFormat="1" applyFont="1" applyBorder="1" applyAlignment="1"/>
    <xf numFmtId="0" fontId="13" fillId="15" borderId="1" xfId="0" applyFont="1" applyFill="1" applyBorder="1"/>
    <xf numFmtId="0" fontId="14" fillId="15" borderId="17" xfId="0" applyFont="1" applyFill="1" applyBorder="1" applyAlignment="1">
      <alignment horizontal="left"/>
    </xf>
    <xf numFmtId="0" fontId="14" fillId="15" borderId="18" xfId="0" applyFont="1" applyFill="1" applyBorder="1" applyAlignment="1">
      <alignment horizontal="left"/>
    </xf>
    <xf numFmtId="0" fontId="14" fillId="15" borderId="19" xfId="0" applyFont="1" applyFill="1" applyBorder="1" applyAlignment="1">
      <alignment horizontal="left"/>
    </xf>
    <xf numFmtId="0" fontId="14" fillId="15" borderId="20" xfId="0" applyFont="1" applyFill="1" applyBorder="1" applyAlignment="1">
      <alignment horizontal="left"/>
    </xf>
    <xf numFmtId="1" fontId="4" fillId="0" borderId="0" xfId="0" applyNumberFormat="1" applyFont="1" applyFill="1" applyBorder="1"/>
    <xf numFmtId="0" fontId="14" fillId="15" borderId="21" xfId="0" applyFont="1" applyFill="1" applyBorder="1" applyAlignment="1">
      <alignment horizontal="left"/>
    </xf>
    <xf numFmtId="0" fontId="14" fillId="15" borderId="22" xfId="0" applyFont="1" applyFill="1" applyBorder="1" applyAlignment="1">
      <alignment horizontal="left"/>
    </xf>
    <xf numFmtId="0" fontId="15" fillId="15" borderId="11" xfId="0" applyFont="1" applyFill="1" applyBorder="1" applyAlignment="1">
      <alignment horizontal="center" wrapText="1"/>
    </xf>
    <xf numFmtId="0" fontId="15" fillId="15" borderId="16" xfId="0" applyFont="1" applyFill="1" applyBorder="1" applyAlignment="1">
      <alignment horizontal="center" wrapText="1"/>
    </xf>
    <xf numFmtId="0" fontId="6" fillId="0" borderId="11" xfId="0" applyFont="1" applyFill="1" applyBorder="1"/>
    <xf numFmtId="0" fontId="4" fillId="0" borderId="2" xfId="0" applyFont="1" applyBorder="1"/>
    <xf numFmtId="0" fontId="4" fillId="0" borderId="5" xfId="0" applyFont="1" applyBorder="1"/>
    <xf numFmtId="0" fontId="4" fillId="0" borderId="9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38</xdr:row>
      <xdr:rowOff>142875</xdr:rowOff>
    </xdr:from>
    <xdr:ext cx="27765" cy="234167"/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6962775" y="7648575"/>
          <a:ext cx="27765" cy="234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nl-NL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12</xdr:col>
      <xdr:colOff>219075</xdr:colOff>
      <xdr:row>25</xdr:row>
      <xdr:rowOff>95250</xdr:rowOff>
    </xdr:from>
    <xdr:ext cx="27765" cy="234167"/>
    <xdr:sp macro="" textlink="">
      <xdr:nvSpPr>
        <xdr:cNvPr id="3" name="Text Box 24"/>
        <xdr:cNvSpPr txBox="1">
          <a:spLocks noChangeArrowheads="1"/>
        </xdr:cNvSpPr>
      </xdr:nvSpPr>
      <xdr:spPr bwMode="auto">
        <a:xfrm>
          <a:off x="9658350" y="5010150"/>
          <a:ext cx="27765" cy="234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nl-NL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02767\Desktop\ROI%20-%20BLOKKO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aw materials"/>
      <sheetName val="Sales"/>
      <sheetName val="ROI starting position"/>
      <sheetName val="Calculations"/>
      <sheetName val="MRP Maarten"/>
      <sheetName val="Empty version"/>
    </sheetNames>
    <sheetDataSet>
      <sheetData sheetId="0">
        <row r="8">
          <cell r="B8">
            <v>40</v>
          </cell>
        </row>
        <row r="9">
          <cell r="B9">
            <v>50</v>
          </cell>
        </row>
        <row r="10">
          <cell r="B10">
            <v>40</v>
          </cell>
        </row>
        <row r="13">
          <cell r="B13">
            <v>6</v>
          </cell>
          <cell r="D13">
            <v>3</v>
          </cell>
        </row>
        <row r="14">
          <cell r="B14">
            <v>54</v>
          </cell>
        </row>
        <row r="15">
          <cell r="B15">
            <v>10</v>
          </cell>
        </row>
        <row r="30">
          <cell r="B30">
            <v>8</v>
          </cell>
        </row>
        <row r="31">
          <cell r="B31">
            <v>45</v>
          </cell>
          <cell r="D31">
            <v>5</v>
          </cell>
        </row>
        <row r="35">
          <cell r="A35" t="str">
            <v>Means of transport</v>
          </cell>
        </row>
        <row r="37">
          <cell r="A37" t="str">
            <v>Machine</v>
          </cell>
          <cell r="D37">
            <v>3</v>
          </cell>
        </row>
        <row r="38">
          <cell r="A38" t="str">
            <v>Building</v>
          </cell>
        </row>
        <row r="50">
          <cell r="A50" t="str">
            <v>Turret A</v>
          </cell>
          <cell r="B50">
            <v>38</v>
          </cell>
        </row>
        <row r="51">
          <cell r="A51" t="str">
            <v>Turret B</v>
          </cell>
          <cell r="B51">
            <v>146</v>
          </cell>
        </row>
        <row r="52">
          <cell r="A52" t="str">
            <v>Turret C</v>
          </cell>
          <cell r="B52">
            <v>112</v>
          </cell>
        </row>
        <row r="53">
          <cell r="A53" t="str">
            <v>Turret D</v>
          </cell>
          <cell r="B53">
            <v>124</v>
          </cell>
        </row>
        <row r="54">
          <cell r="A54" t="str">
            <v>Turret E</v>
          </cell>
          <cell r="B54">
            <v>71</v>
          </cell>
        </row>
        <row r="55">
          <cell r="A55" t="str">
            <v>Turret F</v>
          </cell>
          <cell r="B55">
            <v>102</v>
          </cell>
        </row>
      </sheetData>
      <sheetData sheetId="1"/>
      <sheetData sheetId="2">
        <row r="56">
          <cell r="D56">
            <v>38</v>
          </cell>
          <cell r="E56">
            <v>146</v>
          </cell>
          <cell r="F56">
            <v>112</v>
          </cell>
          <cell r="G56">
            <v>124</v>
          </cell>
          <cell r="H56">
            <v>71</v>
          </cell>
          <cell r="I56">
            <v>102</v>
          </cell>
        </row>
      </sheetData>
      <sheetData sheetId="3">
        <row r="13">
          <cell r="F13">
            <v>18939</v>
          </cell>
        </row>
        <row r="17">
          <cell r="H17">
            <v>2941.8333333333321</v>
          </cell>
        </row>
        <row r="19">
          <cell r="J19">
            <v>-5833.1666666666679</v>
          </cell>
        </row>
        <row r="21">
          <cell r="L21">
            <v>-0.30799760635021217</v>
          </cell>
        </row>
        <row r="22">
          <cell r="F22">
            <v>15997.166666666668</v>
          </cell>
        </row>
        <row r="29">
          <cell r="F29">
            <v>8775</v>
          </cell>
        </row>
        <row r="35">
          <cell r="L35">
            <v>1.2816394662937189</v>
          </cell>
        </row>
        <row r="38">
          <cell r="F38">
            <v>9527.1666666666661</v>
          </cell>
        </row>
        <row r="40">
          <cell r="H40">
            <v>14777.166666666666</v>
          </cell>
        </row>
        <row r="43">
          <cell r="F43">
            <v>5250</v>
          </cell>
        </row>
      </sheetData>
      <sheetData sheetId="4">
        <row r="2">
          <cell r="C2">
            <v>32</v>
          </cell>
        </row>
        <row r="3">
          <cell r="C3">
            <v>44</v>
          </cell>
        </row>
        <row r="4">
          <cell r="C4">
            <v>39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H12" sqref="H12"/>
    </sheetView>
  </sheetViews>
  <sheetFormatPr defaultRowHeight="14.25" x14ac:dyDescent="0.2"/>
  <cols>
    <col min="1" max="1" width="15.7109375" style="6" bestFit="1" customWidth="1"/>
    <col min="2" max="2" width="18.140625" style="6" customWidth="1"/>
    <col min="3" max="3" width="9.140625" style="6"/>
    <col min="4" max="4" width="10.5703125" style="6" bestFit="1" customWidth="1"/>
    <col min="5" max="5" width="7.7109375" style="6" customWidth="1"/>
    <col min="6" max="6" width="13.140625" style="7" customWidth="1"/>
    <col min="7" max="7" width="2.7109375" style="8" customWidth="1"/>
    <col min="8" max="8" width="24.5703125" style="8" customWidth="1"/>
    <col min="9" max="9" width="2.7109375" style="8" customWidth="1"/>
    <col min="10" max="10" width="16.28515625" style="8" customWidth="1"/>
    <col min="11" max="11" width="2.7109375" style="8" customWidth="1"/>
    <col min="12" max="12" width="18.7109375" style="7" customWidth="1"/>
    <col min="13" max="13" width="2.7109375" style="7" customWidth="1"/>
    <col min="14" max="14" width="9.140625" style="7"/>
    <col min="15" max="16384" width="9.140625" style="6"/>
  </cols>
  <sheetData>
    <row r="1" spans="1:14" ht="18" x14ac:dyDescent="0.25">
      <c r="A1" s="1" t="s">
        <v>0</v>
      </c>
      <c r="B1" s="1"/>
      <c r="C1" s="1"/>
      <c r="D1" s="1"/>
      <c r="E1" s="2"/>
      <c r="F1" s="3"/>
      <c r="G1" s="4"/>
      <c r="H1" s="4"/>
      <c r="I1" s="5"/>
      <c r="J1" s="4"/>
      <c r="K1" s="4"/>
      <c r="L1" s="3"/>
      <c r="M1" s="3"/>
      <c r="N1" s="3"/>
    </row>
    <row r="2" spans="1:14" ht="15" thickBot="1" x14ac:dyDescent="0.25"/>
    <row r="3" spans="1:14" ht="16.5" thickBot="1" x14ac:dyDescent="0.3">
      <c r="A3" s="9" t="s">
        <v>1</v>
      </c>
    </row>
    <row r="4" spans="1:14" ht="15.75" thickBot="1" x14ac:dyDescent="0.3">
      <c r="A4" s="10" t="s">
        <v>2</v>
      </c>
      <c r="C4" s="11" t="s">
        <v>3</v>
      </c>
      <c r="D4" s="12" t="s">
        <v>2</v>
      </c>
    </row>
    <row r="5" spans="1:14" x14ac:dyDescent="0.2">
      <c r="B5" s="13" t="str">
        <f>[1]Input!A50</f>
        <v>Turret A</v>
      </c>
      <c r="C5" s="14">
        <f>[1]Input!B50</f>
        <v>38</v>
      </c>
      <c r="D5" s="15">
        <f t="shared" ref="D5:D12" si="0">+C5*C46</f>
        <v>0</v>
      </c>
      <c r="L5" s="16"/>
      <c r="M5" s="16"/>
      <c r="N5" s="16"/>
    </row>
    <row r="6" spans="1:14" x14ac:dyDescent="0.2">
      <c r="B6" s="17" t="str">
        <f>[1]Input!A51</f>
        <v>Turret B</v>
      </c>
      <c r="C6" s="14">
        <f>[1]Input!B51</f>
        <v>146</v>
      </c>
      <c r="D6" s="15">
        <f t="shared" si="0"/>
        <v>0</v>
      </c>
      <c r="L6" s="16"/>
      <c r="M6" s="16"/>
      <c r="N6" s="16"/>
    </row>
    <row r="7" spans="1:14" x14ac:dyDescent="0.2">
      <c r="B7" s="17" t="str">
        <f>[1]Input!A52</f>
        <v>Turret C</v>
      </c>
      <c r="C7" s="14">
        <f>[1]Input!B52</f>
        <v>112</v>
      </c>
      <c r="D7" s="15">
        <f t="shared" si="0"/>
        <v>0</v>
      </c>
      <c r="L7" s="16"/>
      <c r="M7" s="16"/>
      <c r="N7" s="16"/>
    </row>
    <row r="8" spans="1:14" x14ac:dyDescent="0.2">
      <c r="B8" s="17" t="str">
        <f>[1]Input!A53</f>
        <v>Turret D</v>
      </c>
      <c r="C8" s="14">
        <f>[1]Input!B53</f>
        <v>124</v>
      </c>
      <c r="D8" s="15">
        <f t="shared" si="0"/>
        <v>0</v>
      </c>
      <c r="F8" s="18"/>
      <c r="L8" s="16"/>
      <c r="M8" s="16"/>
      <c r="N8" s="16"/>
    </row>
    <row r="9" spans="1:14" x14ac:dyDescent="0.2">
      <c r="B9" s="17" t="str">
        <f>[1]Input!A54</f>
        <v>Turret E</v>
      </c>
      <c r="C9" s="14">
        <f>[1]Input!B54</f>
        <v>71</v>
      </c>
      <c r="D9" s="15">
        <f t="shared" si="0"/>
        <v>0</v>
      </c>
      <c r="L9" s="16"/>
      <c r="M9" s="16"/>
      <c r="N9" s="16"/>
    </row>
    <row r="10" spans="1:14" x14ac:dyDescent="0.2">
      <c r="B10" s="17" t="str">
        <f>[1]Input!A55</f>
        <v>Turret F</v>
      </c>
      <c r="C10" s="14">
        <f>[1]Input!B55</f>
        <v>102</v>
      </c>
      <c r="D10" s="15">
        <f t="shared" si="0"/>
        <v>0</v>
      </c>
    </row>
    <row r="11" spans="1:14" ht="15" thickBot="1" x14ac:dyDescent="0.25">
      <c r="B11" s="17" t="s">
        <v>4</v>
      </c>
      <c r="C11" s="14">
        <v>0</v>
      </c>
      <c r="D11" s="15">
        <f t="shared" si="0"/>
        <v>0</v>
      </c>
      <c r="F11" s="19"/>
    </row>
    <row r="12" spans="1:14" ht="16.5" thickBot="1" x14ac:dyDescent="0.3">
      <c r="B12" s="20" t="s">
        <v>4</v>
      </c>
      <c r="C12" s="21">
        <v>0</v>
      </c>
      <c r="D12" s="22">
        <f t="shared" si="0"/>
        <v>0</v>
      </c>
      <c r="F12" s="23" t="s">
        <v>2</v>
      </c>
    </row>
    <row r="13" spans="1:14" ht="16.5" thickBot="1" x14ac:dyDescent="0.3">
      <c r="C13" s="24"/>
      <c r="F13" s="25">
        <f>SUM(D5:D12)</f>
        <v>0</v>
      </c>
    </row>
    <row r="14" spans="1:14" ht="15" thickBot="1" x14ac:dyDescent="0.25"/>
    <row r="15" spans="1:14" ht="16.5" thickBot="1" x14ac:dyDescent="0.3">
      <c r="A15" s="26" t="s">
        <v>5</v>
      </c>
    </row>
    <row r="16" spans="1:14" ht="16.5" thickBot="1" x14ac:dyDescent="0.3">
      <c r="A16" s="27" t="s">
        <v>6</v>
      </c>
      <c r="B16" s="28" t="s">
        <v>7</v>
      </c>
      <c r="C16" s="29"/>
      <c r="D16" s="30"/>
      <c r="E16" s="31"/>
      <c r="H16" s="32" t="s">
        <v>8</v>
      </c>
    </row>
    <row r="17" spans="1:14" ht="15" thickBot="1" x14ac:dyDescent="0.25">
      <c r="B17" s="33" t="s">
        <v>9</v>
      </c>
      <c r="C17" s="34"/>
      <c r="D17" s="35"/>
      <c r="E17" s="31"/>
      <c r="H17" s="36">
        <f>F13-F22</f>
        <v>0</v>
      </c>
    </row>
    <row r="18" spans="1:14" ht="15.75" x14ac:dyDescent="0.25">
      <c r="B18" s="33" t="s">
        <v>10</v>
      </c>
      <c r="C18" s="34"/>
      <c r="D18" s="35"/>
      <c r="E18" s="31"/>
      <c r="J18" s="37" t="s">
        <v>11</v>
      </c>
    </row>
    <row r="19" spans="1:14" ht="15" thickBot="1" x14ac:dyDescent="0.25">
      <c r="B19" s="33" t="s">
        <v>12</v>
      </c>
      <c r="C19" s="34"/>
      <c r="D19" s="35"/>
      <c r="E19" s="31"/>
      <c r="J19" s="36">
        <f>H17-H25</f>
        <v>0</v>
      </c>
    </row>
    <row r="20" spans="1:14" ht="16.5" thickBot="1" x14ac:dyDescent="0.3">
      <c r="B20" s="33" t="s">
        <v>13</v>
      </c>
      <c r="C20" s="34"/>
      <c r="D20" s="35"/>
      <c r="E20" s="31"/>
      <c r="F20" s="38" t="s">
        <v>14</v>
      </c>
      <c r="L20" s="39" t="s">
        <v>15</v>
      </c>
    </row>
    <row r="21" spans="1:14" ht="15" thickBot="1" x14ac:dyDescent="0.25">
      <c r="B21" s="40" t="s">
        <v>16</v>
      </c>
      <c r="C21" s="41"/>
      <c r="D21" s="42"/>
      <c r="E21" s="31"/>
      <c r="F21" s="43"/>
      <c r="L21" s="44" t="e">
        <f>J19/J23</f>
        <v>#DIV/0!</v>
      </c>
    </row>
    <row r="22" spans="1:14" ht="16.5" thickBot="1" x14ac:dyDescent="0.3">
      <c r="D22" s="45"/>
      <c r="F22" s="46">
        <f>SUM(D16:D21)</f>
        <v>0</v>
      </c>
      <c r="J22" s="23" t="s">
        <v>2</v>
      </c>
    </row>
    <row r="23" spans="1:14" ht="16.5" thickBot="1" x14ac:dyDescent="0.3">
      <c r="A23" s="47" t="s">
        <v>17</v>
      </c>
      <c r="B23" s="48" t="s">
        <v>18</v>
      </c>
      <c r="C23" s="49"/>
      <c r="D23" s="30"/>
      <c r="E23" s="31"/>
      <c r="J23" s="25">
        <f>F13</f>
        <v>0</v>
      </c>
    </row>
    <row r="24" spans="1:14" ht="15" customHeight="1" x14ac:dyDescent="0.25">
      <c r="B24" s="50" t="s">
        <v>19</v>
      </c>
      <c r="C24" s="51"/>
      <c r="D24" s="35"/>
      <c r="E24" s="31"/>
      <c r="H24" s="52" t="s">
        <v>20</v>
      </c>
    </row>
    <row r="25" spans="1:14" ht="15" customHeight="1" thickBot="1" x14ac:dyDescent="0.25">
      <c r="B25" s="53" t="s">
        <v>21</v>
      </c>
      <c r="C25" s="54"/>
      <c r="D25" s="35"/>
      <c r="E25" s="31"/>
      <c r="H25" s="36">
        <f>F29</f>
        <v>0</v>
      </c>
    </row>
    <row r="26" spans="1:14" ht="15" thickBot="1" x14ac:dyDescent="0.25">
      <c r="B26" s="50" t="s">
        <v>22</v>
      </c>
      <c r="C26" s="51"/>
      <c r="D26" s="35"/>
      <c r="E26" s="31"/>
    </row>
    <row r="27" spans="1:14" ht="16.5" customHeight="1" thickBot="1" x14ac:dyDescent="0.3">
      <c r="B27" s="55" t="s">
        <v>23</v>
      </c>
      <c r="C27" s="56"/>
      <c r="D27" s="57"/>
      <c r="E27" s="31"/>
      <c r="F27" s="58" t="s">
        <v>20</v>
      </c>
      <c r="N27" s="59" t="s">
        <v>24</v>
      </c>
    </row>
    <row r="28" spans="1:14" ht="15" thickBot="1" x14ac:dyDescent="0.25">
      <c r="D28" s="60"/>
      <c r="F28" s="61"/>
      <c r="N28" s="62" t="e">
        <f>L21*L35</f>
        <v>#DIV/0!</v>
      </c>
    </row>
    <row r="29" spans="1:14" ht="15.75" thickBot="1" x14ac:dyDescent="0.3">
      <c r="A29" s="63" t="s">
        <v>25</v>
      </c>
      <c r="D29" s="60"/>
      <c r="F29" s="46">
        <f>SUM(D23:D28)</f>
        <v>0</v>
      </c>
    </row>
    <row r="30" spans="1:14" ht="15.75" thickBot="1" x14ac:dyDescent="0.3">
      <c r="A30" s="64" t="s">
        <v>26</v>
      </c>
      <c r="D30" s="60"/>
    </row>
    <row r="31" spans="1:14" ht="15.75" customHeight="1" thickBot="1" x14ac:dyDescent="0.25">
      <c r="B31" s="65" t="s">
        <v>27</v>
      </c>
      <c r="C31" s="66"/>
      <c r="D31" s="30"/>
      <c r="E31" s="31"/>
    </row>
    <row r="32" spans="1:14" ht="16.5" thickBot="1" x14ac:dyDescent="0.3">
      <c r="B32" s="67" t="s">
        <v>28</v>
      </c>
      <c r="C32" s="68"/>
      <c r="D32" s="35"/>
      <c r="E32" s="31"/>
      <c r="J32" s="23" t="s">
        <v>2</v>
      </c>
    </row>
    <row r="33" spans="1:12" ht="16.5" customHeight="1" thickBot="1" x14ac:dyDescent="0.25">
      <c r="B33" s="67" t="s">
        <v>29</v>
      </c>
      <c r="C33" s="68"/>
      <c r="D33" s="35"/>
      <c r="E33" s="31"/>
      <c r="J33" s="25">
        <f>F13</f>
        <v>0</v>
      </c>
      <c r="L33" s="69" t="s">
        <v>30</v>
      </c>
    </row>
    <row r="34" spans="1:12" x14ac:dyDescent="0.2">
      <c r="B34" s="67" t="s">
        <v>31</v>
      </c>
      <c r="C34" s="68"/>
      <c r="D34" s="35"/>
      <c r="E34" s="31"/>
      <c r="L34" s="70"/>
    </row>
    <row r="35" spans="1:12" ht="15" thickBot="1" x14ac:dyDescent="0.25">
      <c r="B35" s="67" t="s">
        <v>32</v>
      </c>
      <c r="C35" s="68"/>
      <c r="D35" s="35"/>
      <c r="E35" s="31"/>
      <c r="L35" s="71" t="e">
        <f>J33/J38</f>
        <v>#DIV/0!</v>
      </c>
    </row>
    <row r="36" spans="1:12" ht="16.5" customHeight="1" x14ac:dyDescent="0.2">
      <c r="B36" s="67" t="s">
        <v>33</v>
      </c>
      <c r="C36" s="68"/>
      <c r="D36" s="35"/>
      <c r="E36" s="31"/>
      <c r="F36" s="72" t="s">
        <v>34</v>
      </c>
      <c r="J36" s="73" t="s">
        <v>35</v>
      </c>
    </row>
    <row r="37" spans="1:12" ht="15.75" customHeight="1" thickBot="1" x14ac:dyDescent="0.25">
      <c r="B37" s="74" t="s">
        <v>36</v>
      </c>
      <c r="C37" s="75"/>
      <c r="D37" s="42"/>
      <c r="E37" s="31"/>
      <c r="F37" s="76"/>
      <c r="J37" s="77"/>
    </row>
    <row r="38" spans="1:12" ht="15.75" customHeight="1" thickBot="1" x14ac:dyDescent="0.25">
      <c r="D38" s="45"/>
      <c r="E38" s="78"/>
      <c r="F38" s="46">
        <f>SUM(D31:D37)</f>
        <v>0</v>
      </c>
      <c r="H38" s="73" t="s">
        <v>35</v>
      </c>
      <c r="J38" s="79">
        <f>H40</f>
        <v>0</v>
      </c>
    </row>
    <row r="39" spans="1:12" ht="15.75" thickBot="1" x14ac:dyDescent="0.3">
      <c r="A39" s="80" t="s">
        <v>37</v>
      </c>
      <c r="B39" s="81" t="str">
        <f>[1]Input!A38</f>
        <v>Building</v>
      </c>
      <c r="C39" s="82"/>
      <c r="D39" s="30"/>
      <c r="E39" s="78"/>
      <c r="H39" s="77"/>
    </row>
    <row r="40" spans="1:12" ht="15.75" customHeight="1" thickBot="1" x14ac:dyDescent="0.25">
      <c r="B40" s="83" t="str">
        <f>[1]Input!A37</f>
        <v>Machine</v>
      </c>
      <c r="C40" s="84"/>
      <c r="D40" s="35"/>
      <c r="E40" s="85"/>
      <c r="H40" s="36">
        <f>F38+F43</f>
        <v>0</v>
      </c>
    </row>
    <row r="41" spans="1:12" ht="15.75" customHeight="1" thickBot="1" x14ac:dyDescent="0.25">
      <c r="B41" s="86" t="str">
        <f>[1]Input!A35</f>
        <v>Means of transport</v>
      </c>
      <c r="C41" s="87"/>
      <c r="D41" s="42"/>
      <c r="E41" s="85"/>
      <c r="F41" s="88" t="s">
        <v>38</v>
      </c>
    </row>
    <row r="42" spans="1:12" ht="15.75" customHeight="1" x14ac:dyDescent="0.2">
      <c r="E42" s="85"/>
      <c r="F42" s="89"/>
    </row>
    <row r="43" spans="1:12" ht="15" thickBot="1" x14ac:dyDescent="0.25">
      <c r="F43" s="46">
        <f>SUM(D39:D41)</f>
        <v>0</v>
      </c>
    </row>
    <row r="44" spans="1:12" ht="15" thickBot="1" x14ac:dyDescent="0.25"/>
    <row r="45" spans="1:12" ht="15.75" thickBot="1" x14ac:dyDescent="0.3">
      <c r="C45" s="90" t="s">
        <v>39</v>
      </c>
    </row>
    <row r="46" spans="1:12" x14ac:dyDescent="0.2">
      <c r="B46" s="91" t="str">
        <f>[1]Input!A50</f>
        <v>Turret A</v>
      </c>
      <c r="C46" s="30"/>
    </row>
    <row r="47" spans="1:12" x14ac:dyDescent="0.2">
      <c r="B47" s="92" t="str">
        <f>[1]Input!A51</f>
        <v>Turret B</v>
      </c>
      <c r="C47" s="35"/>
    </row>
    <row r="48" spans="1:12" x14ac:dyDescent="0.2">
      <c r="B48" s="92" t="str">
        <f>[1]Input!A52</f>
        <v>Turret C</v>
      </c>
      <c r="C48" s="35"/>
    </row>
    <row r="49" spans="2:3" x14ac:dyDescent="0.2">
      <c r="B49" s="92" t="str">
        <f>[1]Input!A53</f>
        <v>Turret D</v>
      </c>
      <c r="C49" s="35"/>
    </row>
    <row r="50" spans="2:3" x14ac:dyDescent="0.2">
      <c r="B50" s="92" t="str">
        <f>[1]Input!A54</f>
        <v>Turret E</v>
      </c>
      <c r="C50" s="35"/>
    </row>
    <row r="51" spans="2:3" x14ac:dyDescent="0.2">
      <c r="B51" s="92" t="str">
        <f>[1]Input!A55</f>
        <v>Turret F</v>
      </c>
      <c r="C51" s="35"/>
    </row>
    <row r="52" spans="2:3" x14ac:dyDescent="0.2">
      <c r="B52" s="92" t="s">
        <v>4</v>
      </c>
      <c r="C52" s="35"/>
    </row>
    <row r="53" spans="2:3" ht="15" thickBot="1" x14ac:dyDescent="0.25">
      <c r="B53" s="93" t="s">
        <v>40</v>
      </c>
      <c r="C53" s="42"/>
    </row>
  </sheetData>
  <mergeCells count="29">
    <mergeCell ref="B40:C40"/>
    <mergeCell ref="B41:C41"/>
    <mergeCell ref="F41:F42"/>
    <mergeCell ref="B35:C35"/>
    <mergeCell ref="B36:C36"/>
    <mergeCell ref="F36:F37"/>
    <mergeCell ref="J36:J37"/>
    <mergeCell ref="B37:C37"/>
    <mergeCell ref="H38:H39"/>
    <mergeCell ref="B39:C39"/>
    <mergeCell ref="B27:C27"/>
    <mergeCell ref="F27:F28"/>
    <mergeCell ref="B31:C31"/>
    <mergeCell ref="B32:C32"/>
    <mergeCell ref="B33:C33"/>
    <mergeCell ref="L33:L34"/>
    <mergeCell ref="B34:C34"/>
    <mergeCell ref="F20:F21"/>
    <mergeCell ref="B21:C21"/>
    <mergeCell ref="B23:C23"/>
    <mergeCell ref="B24:C24"/>
    <mergeCell ref="B25:C25"/>
    <mergeCell ref="B26:C26"/>
    <mergeCell ref="A1:D1"/>
    <mergeCell ref="B16:C16"/>
    <mergeCell ref="B17:C17"/>
    <mergeCell ref="B18:C18"/>
    <mergeCell ref="B19:C19"/>
    <mergeCell ref="B20:C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 Pont</vt:lpstr>
    </vt:vector>
  </TitlesOfParts>
  <Company>NHTV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Elderen, Jan van</dc:creator>
  <cp:lastModifiedBy>Elderen, Jan van</cp:lastModifiedBy>
  <dcterms:created xsi:type="dcterms:W3CDTF">2018-04-16T13:17:14Z</dcterms:created>
  <dcterms:modified xsi:type="dcterms:W3CDTF">2018-04-16T13:18:01Z</dcterms:modified>
</cp:coreProperties>
</file>